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esart\Mes Documents\HB Holstein\"/>
    </mc:Choice>
  </mc:AlternateContent>
  <xr:revisionPtr revIDLastSave="0" documentId="8_{7CC32422-47CA-455B-93BE-BB744EC2AE99}" xr6:coauthVersionLast="36" xr6:coauthVersionMax="36" xr10:uidLastSave="{00000000-0000-0000-0000-000000000000}"/>
  <bookViews>
    <workbookView xWindow="0" yWindow="0" windowWidth="23040" windowHeight="8652" xr2:uid="{674934B9-0B4A-4347-9DC6-246FDBD2041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2" i="1" l="1"/>
  <c r="P42" i="1"/>
  <c r="O42" i="1"/>
  <c r="Q41" i="1"/>
  <c r="P41" i="1"/>
  <c r="O41" i="1"/>
  <c r="Q40" i="1"/>
  <c r="P40" i="1"/>
  <c r="O40" i="1"/>
  <c r="Q39" i="1"/>
  <c r="P39" i="1"/>
  <c r="O39" i="1"/>
  <c r="Q38" i="1"/>
  <c r="P38" i="1"/>
  <c r="O38" i="1"/>
  <c r="Q37" i="1"/>
  <c r="P37" i="1"/>
  <c r="O37" i="1"/>
  <c r="Q36" i="1"/>
  <c r="P36" i="1"/>
  <c r="O36" i="1"/>
  <c r="Q35" i="1"/>
  <c r="P35" i="1"/>
  <c r="O35" i="1"/>
  <c r="Q34" i="1"/>
  <c r="P34" i="1"/>
  <c r="O34" i="1"/>
  <c r="Q33" i="1"/>
  <c r="P33" i="1"/>
  <c r="O33" i="1"/>
  <c r="Q32" i="1"/>
  <c r="P32" i="1"/>
  <c r="O32" i="1"/>
  <c r="Q31" i="1"/>
  <c r="P31" i="1"/>
  <c r="O31" i="1"/>
  <c r="Q30" i="1"/>
  <c r="P30" i="1"/>
  <c r="O30" i="1"/>
  <c r="Q29" i="1"/>
  <c r="P29" i="1"/>
  <c r="O29" i="1"/>
  <c r="Q28" i="1"/>
  <c r="P28" i="1"/>
  <c r="O28" i="1"/>
  <c r="Q27" i="1"/>
  <c r="P27" i="1"/>
  <c r="O27" i="1"/>
  <c r="Q26" i="1"/>
  <c r="P26" i="1"/>
  <c r="O26" i="1"/>
  <c r="Q25" i="1"/>
  <c r="P25" i="1"/>
  <c r="O25" i="1"/>
  <c r="Q24" i="1"/>
  <c r="P24" i="1"/>
  <c r="O24" i="1"/>
  <c r="Q23" i="1"/>
  <c r="P23" i="1"/>
  <c r="O23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Q10" i="1"/>
  <c r="P10" i="1"/>
  <c r="O10" i="1"/>
  <c r="Q9" i="1"/>
  <c r="P9" i="1"/>
  <c r="O9" i="1"/>
  <c r="Q8" i="1"/>
  <c r="P8" i="1"/>
  <c r="O8" i="1"/>
  <c r="Q7" i="1"/>
  <c r="P7" i="1"/>
  <c r="O7" i="1"/>
  <c r="Q6" i="1"/>
  <c r="P6" i="1"/>
  <c r="O6" i="1"/>
  <c r="Q5" i="1"/>
  <c r="P5" i="1"/>
  <c r="O5" i="1"/>
</calcChain>
</file>

<file path=xl/sharedStrings.xml><?xml version="1.0" encoding="utf-8"?>
<sst xmlns="http://schemas.openxmlformats.org/spreadsheetml/2006/main" count="169" uniqueCount="159">
  <si>
    <t>Vaches ayant atteint 100.000 kg de production en 2023</t>
  </si>
  <si>
    <t>Kuh</t>
  </si>
  <si>
    <t>boucle</t>
  </si>
  <si>
    <t>cti</t>
  </si>
  <si>
    <t>Vater</t>
  </si>
  <si>
    <t>Betrieb</t>
  </si>
  <si>
    <t>Code Race</t>
  </si>
  <si>
    <t>Lakt</t>
  </si>
  <si>
    <t>Geburt.-Dat</t>
  </si>
  <si>
    <t>Gesamt Produkt.</t>
  </si>
  <si>
    <t>Kg Fett</t>
  </si>
  <si>
    <t>Kg Iew</t>
  </si>
  <si>
    <t>Kg N.S.</t>
  </si>
  <si>
    <t>% Fett</t>
  </si>
  <si>
    <t>% Eiw.</t>
  </si>
  <si>
    <t>Rasse</t>
  </si>
  <si>
    <t>noan</t>
  </si>
  <si>
    <t>nom</t>
  </si>
  <si>
    <t>saumon</t>
  </si>
  <si>
    <t>cti an</t>
  </si>
  <si>
    <t>père</t>
  </si>
  <si>
    <t>propriétaire</t>
  </si>
  <si>
    <t>race</t>
  </si>
  <si>
    <t>N° lact</t>
  </si>
  <si>
    <t>Dt de naissance</t>
  </si>
  <si>
    <t>Kg Lait
Tot</t>
  </si>
  <si>
    <t>MG</t>
  </si>
  <si>
    <t>Prot</t>
  </si>
  <si>
    <t>Kg MU
 Tot</t>
  </si>
  <si>
    <t>% MG</t>
  </si>
  <si>
    <t>% Prot.</t>
  </si>
  <si>
    <t>Race</t>
  </si>
  <si>
    <t>BE 365934514</t>
  </si>
  <si>
    <t>GWIN</t>
  </si>
  <si>
    <t>C &amp; P Farm FV de Burg-Reuland</t>
  </si>
  <si>
    <t>VANDA</t>
  </si>
  <si>
    <t>BE 827307144</t>
  </si>
  <si>
    <t>MASCOL ET</t>
  </si>
  <si>
    <t>HEYDENDAL G.P.L. de Aubel</t>
  </si>
  <si>
    <t>OSLO</t>
  </si>
  <si>
    <t>BE 165933834</t>
  </si>
  <si>
    <t>SAVARD ET</t>
  </si>
  <si>
    <t>GERRETZ Andy de Sankt Vith</t>
  </si>
  <si>
    <t>BE 826476064</t>
  </si>
  <si>
    <t xml:space="preserve">EUROST.LAURENS JAMES </t>
  </si>
  <si>
    <t>MISPLON Romain de Herchies</t>
  </si>
  <si>
    <t>ANETTE</t>
  </si>
  <si>
    <t>BE 353667226</t>
  </si>
  <si>
    <t>SHAM</t>
  </si>
  <si>
    <t>VAN DEN BERGH-VAESSEN Raph.,Laur. Gr. de Nandrin</t>
  </si>
  <si>
    <t>LALA</t>
  </si>
  <si>
    <t>BE 957418012</t>
  </si>
  <si>
    <t xml:space="preserve">SPRINGWAY BLVR CHASE </t>
  </si>
  <si>
    <t>MULLENDER-NYSSEN Jean-Marie de Henri-Chapelle</t>
  </si>
  <si>
    <t>ARCHITECTURE</t>
  </si>
  <si>
    <t>BE 126403581</t>
  </si>
  <si>
    <t>DOCHAIN Vincent et Caroline SASPJ de Tohogne</t>
  </si>
  <si>
    <t>MIGNONNE</t>
  </si>
  <si>
    <t>BE 751703691</t>
  </si>
  <si>
    <t>BERTAIOLA MINCIO ET</t>
  </si>
  <si>
    <t>PUSSEMIER Eddy et Jonas de Ophain-Bois-Seigneur</t>
  </si>
  <si>
    <t>BE 628342234</t>
  </si>
  <si>
    <t>END-ROAD BEACON ET</t>
  </si>
  <si>
    <t>DHONDT Benoit &amp; DELHAYE Caty de Bolinne</t>
  </si>
  <si>
    <t>ANNAN</t>
  </si>
  <si>
    <t>BE 857291447</t>
  </si>
  <si>
    <t>GILLETTE JORDAN</t>
  </si>
  <si>
    <t>TAETER Guy de Eynatten</t>
  </si>
  <si>
    <t>MELLA    64</t>
  </si>
  <si>
    <t>BE 965924013</t>
  </si>
  <si>
    <t>SMIDDIEHILL EMULATE ET</t>
  </si>
  <si>
    <t>REINERTZ Paul de Amel</t>
  </si>
  <si>
    <t>FILIPA</t>
  </si>
  <si>
    <t>BE 155883480</t>
  </si>
  <si>
    <t>RESTELL</t>
  </si>
  <si>
    <t>HEINEN Ludwig und Andreas de Bütgenbach</t>
  </si>
  <si>
    <t>BE 526375293</t>
  </si>
  <si>
    <t>WILLEM Jean-Claude et Jérôme de Vielsalm</t>
  </si>
  <si>
    <t>2641 6368</t>
  </si>
  <si>
    <t>BE 226416368</t>
  </si>
  <si>
    <t>ROUKI</t>
  </si>
  <si>
    <t>SNEESSENS Julien -Ferme de Courteville- de Quévy-le-Petit</t>
  </si>
  <si>
    <t>BE 657176008</t>
  </si>
  <si>
    <t>RALPH</t>
  </si>
  <si>
    <t>GIRRETZ Leo et Manuel de Thommen</t>
  </si>
  <si>
    <t>BRUNETTE</t>
  </si>
  <si>
    <t>BE 765812040</t>
  </si>
  <si>
    <t>PRONTO ET</t>
  </si>
  <si>
    <t>MICHEL Benoît de Francorchamps</t>
  </si>
  <si>
    <t>BE 255803344</t>
  </si>
  <si>
    <t>HUDO</t>
  </si>
  <si>
    <t>NEISSEN Petra und CORNELY Bruno de Burg-Reuland</t>
  </si>
  <si>
    <t>FREGATTE</t>
  </si>
  <si>
    <t>BE 657291451</t>
  </si>
  <si>
    <t>SMITHDEN ADMIRAL</t>
  </si>
  <si>
    <t>CRICRI</t>
  </si>
  <si>
    <t>BE 027326363</t>
  </si>
  <si>
    <t>ZAEMSLACH JUNO</t>
  </si>
  <si>
    <t>VAN GASTEL H. et  VAN THILLO M. de Sorinnes</t>
  </si>
  <si>
    <t>MODESTA  74</t>
  </si>
  <si>
    <t>BE 665873221</t>
  </si>
  <si>
    <t>NORCO</t>
  </si>
  <si>
    <t>MICHELLE</t>
  </si>
  <si>
    <t>BE 855883451</t>
  </si>
  <si>
    <t>RALMA O-MAN CF CRICKET</t>
  </si>
  <si>
    <t>HANNA</t>
  </si>
  <si>
    <t>BE 565889010</t>
  </si>
  <si>
    <t>DORADO ET</t>
  </si>
  <si>
    <t>MARAITE Klaus et PAQUET Gaby FV de Burg-Reuland</t>
  </si>
  <si>
    <t>5771 4619</t>
  </si>
  <si>
    <t>BE 357714619</t>
  </si>
  <si>
    <t>GO-FARM ARTES ET</t>
  </si>
  <si>
    <t>LAMERAND Francis et Thibault Ass. de Bizet</t>
  </si>
  <si>
    <t>BE 192277903</t>
  </si>
  <si>
    <t>OVERSIDE DREAMER ET</t>
  </si>
  <si>
    <t>PIERRARD Christian de Chevetogne</t>
  </si>
  <si>
    <t>BE 153722633</t>
  </si>
  <si>
    <t>VAN DER STICHELEN Alain de Mainvault</t>
  </si>
  <si>
    <t xml:space="preserve">ELODIE   </t>
  </si>
  <si>
    <t>BE 326532225</t>
  </si>
  <si>
    <t>ROUMARE</t>
  </si>
  <si>
    <t>GUSTIN-PESCH Didier de Hauset</t>
  </si>
  <si>
    <t>074 FOEKJE</t>
  </si>
  <si>
    <t>BE 157509207</t>
  </si>
  <si>
    <t>GRETON</t>
  </si>
  <si>
    <t>WATTIAUX Philippe de Saint-Amand</t>
  </si>
  <si>
    <t>HELLO</t>
  </si>
  <si>
    <t>DE 0537276168</t>
  </si>
  <si>
    <t>BOATENG</t>
  </si>
  <si>
    <t>GENNEN Roland, Nico et Karin de Burg-Reuland</t>
  </si>
  <si>
    <t>MIMI</t>
  </si>
  <si>
    <t>BE 826947260</t>
  </si>
  <si>
    <t>SHANDAR ET</t>
  </si>
  <si>
    <t>MIESSEN Edwin de Kettenis</t>
  </si>
  <si>
    <t>BE 827412525</t>
  </si>
  <si>
    <t>DUDOC MR BURNS ET</t>
  </si>
  <si>
    <t>Ferme de Crema  de Fouron-le-Comte</t>
  </si>
  <si>
    <t>AMANDE</t>
  </si>
  <si>
    <t>BE 153667231</t>
  </si>
  <si>
    <t>BE 161418595</t>
  </si>
  <si>
    <t>LANCELOT ET</t>
  </si>
  <si>
    <t>FABRY Charles de Sougné-Remouchamps</t>
  </si>
  <si>
    <t>BE 226401854</t>
  </si>
  <si>
    <t>LH SNOOPY</t>
  </si>
  <si>
    <t>ARTISTE</t>
  </si>
  <si>
    <t>BE 450631712</t>
  </si>
  <si>
    <t>205 BONTJE</t>
  </si>
  <si>
    <t>BE 257910505</t>
  </si>
  <si>
    <t>WILDER KANU P RED</t>
  </si>
  <si>
    <t>MOUCHE</t>
  </si>
  <si>
    <t>BE 653668446</t>
  </si>
  <si>
    <t>SCIENTIFIC DESTRY ET</t>
  </si>
  <si>
    <t>LANGER B., Q. et J. de Waimes</t>
  </si>
  <si>
    <t>BILLE</t>
  </si>
  <si>
    <t>BE 757413149</t>
  </si>
  <si>
    <t>HMO MONREAL</t>
  </si>
  <si>
    <t>BE 226948770</t>
  </si>
  <si>
    <t>BRAEDALE GOLDWYN</t>
  </si>
  <si>
    <t>GENTEN Walter und Jean-Marie de Meyrode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</si>
</sst>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theme="4"/>
      </patternFill>
    </fill>
  </fills>
  <borders count="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left"/>
    </xf>
    <xf numFmtId="49" fontId="1" fillId="0" borderId="0" xfId="1" applyNumberFormat="1" applyAlignment="1">
      <alignment horizontal="center"/>
    </xf>
    <xf numFmtId="0" fontId="1" fillId="0" borderId="0" xfId="1" applyAlignment="1">
      <alignment horizontal="right" indent="2"/>
    </xf>
    <xf numFmtId="3" fontId="1" fillId="0" borderId="0" xfId="1" applyNumberFormat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right" vertical="center" wrapText="1" indent="2"/>
    </xf>
    <xf numFmtId="0" fontId="3" fillId="0" borderId="2" xfId="1" applyFont="1" applyBorder="1" applyAlignment="1">
      <alignment wrapText="1"/>
    </xf>
    <xf numFmtId="3" fontId="3" fillId="0" borderId="2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right" vertical="center" wrapText="1" indent="2"/>
    </xf>
    <xf numFmtId="0" fontId="3" fillId="0" borderId="4" xfId="1" applyFont="1" applyBorder="1" applyAlignment="1">
      <alignment wrapText="1"/>
    </xf>
    <xf numFmtId="3" fontId="3" fillId="0" borderId="4" xfId="1" applyNumberFormat="1" applyFont="1" applyBorder="1" applyAlignment="1">
      <alignment horizontal="center" vertical="center" wrapText="1"/>
    </xf>
    <xf numFmtId="3" fontId="3" fillId="0" borderId="4" xfId="1" applyNumberFormat="1" applyFont="1" applyBorder="1" applyAlignment="1">
      <alignment wrapText="1"/>
    </xf>
    <xf numFmtId="0" fontId="5" fillId="2" borderId="5" xfId="2" applyFont="1" applyFill="1" applyBorder="1" applyAlignment="1">
      <alignment horizontal="center"/>
    </xf>
    <xf numFmtId="0" fontId="6" fillId="3" borderId="6" xfId="2" applyFont="1" applyFill="1" applyBorder="1" applyAlignment="1">
      <alignment horizontal="left" wrapText="1"/>
    </xf>
    <xf numFmtId="0" fontId="6" fillId="3" borderId="6" xfId="2" applyFont="1" applyFill="1" applyBorder="1" applyAlignment="1">
      <alignment horizontal="center" wrapText="1"/>
    </xf>
    <xf numFmtId="49" fontId="6" fillId="3" borderId="6" xfId="2" applyNumberFormat="1" applyFont="1" applyFill="1" applyBorder="1" applyAlignment="1">
      <alignment horizontal="center" wrapText="1"/>
    </xf>
    <xf numFmtId="0" fontId="6" fillId="3" borderId="6" xfId="2" applyFont="1" applyFill="1" applyBorder="1" applyAlignment="1">
      <alignment horizontal="right" wrapText="1" indent="2"/>
    </xf>
    <xf numFmtId="3" fontId="6" fillId="3" borderId="6" xfId="2" applyNumberFormat="1" applyFont="1" applyFill="1" applyBorder="1" applyAlignment="1">
      <alignment horizontal="center" wrapText="1"/>
    </xf>
    <xf numFmtId="0" fontId="7" fillId="4" borderId="6" xfId="1" applyFont="1" applyFill="1" applyBorder="1" applyAlignment="1">
      <alignment horizontal="center" vertical="center" wrapText="1"/>
    </xf>
    <xf numFmtId="0" fontId="1" fillId="0" borderId="7" xfId="1" applyBorder="1" applyAlignment="1">
      <alignment horizontal="left"/>
    </xf>
    <xf numFmtId="0" fontId="1" fillId="0" borderId="8" xfId="1" applyBorder="1"/>
    <xf numFmtId="0" fontId="1" fillId="0" borderId="7" xfId="1" applyBorder="1"/>
    <xf numFmtId="0" fontId="1" fillId="0" borderId="7" xfId="1" applyBorder="1" applyAlignment="1">
      <alignment horizontal="right" indent="2"/>
    </xf>
    <xf numFmtId="14" fontId="1" fillId="0" borderId="7" xfId="1" applyNumberFormat="1" applyBorder="1"/>
    <xf numFmtId="3" fontId="1" fillId="0" borderId="7" xfId="1" applyNumberFormat="1" applyBorder="1"/>
    <xf numFmtId="3" fontId="1" fillId="0" borderId="7" xfId="1" applyNumberForma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0" fontId="1" fillId="0" borderId="7" xfId="1" applyFont="1" applyFill="1" applyBorder="1"/>
  </cellXfs>
  <cellStyles count="4">
    <cellStyle name="Normal" xfId="0" builtinId="0"/>
    <cellStyle name="Normal 2" xfId="1" xr:uid="{65C682A5-A709-4DBB-AED1-415133C393CB}"/>
    <cellStyle name="Normal_Feuil1" xfId="2" xr:uid="{2DA12E39-EFAD-4A76-A7B2-5040A71918EE}"/>
    <cellStyle name="Pourcentage 2" xfId="3" xr:uid="{EF6AC2A5-8034-41F3-B776-FCD2646323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C9DC6-12F1-49DF-9D87-6DC9302ACB92}">
  <dimension ref="A1:Q43"/>
  <sheetViews>
    <sheetView tabSelected="1" workbookViewId="0">
      <selection activeCell="E18" sqref="E18"/>
    </sheetView>
  </sheetViews>
  <sheetFormatPr baseColWidth="10" defaultRowHeight="14.4" x14ac:dyDescent="0.3"/>
  <sheetData>
    <row r="1" spans="1:17" ht="24" thickBot="1" x14ac:dyDescent="0.35">
      <c r="A1" s="1"/>
      <c r="B1" s="2"/>
      <c r="C1" s="3" t="s">
        <v>0</v>
      </c>
      <c r="D1" s="1"/>
      <c r="E1" s="1"/>
      <c r="F1" s="4"/>
      <c r="G1" s="1"/>
      <c r="H1" s="5"/>
      <c r="I1" s="6"/>
      <c r="J1" s="1"/>
      <c r="K1" s="7"/>
      <c r="L1" s="7"/>
      <c r="M1" s="7"/>
      <c r="N1" s="7"/>
      <c r="O1" s="1"/>
      <c r="P1" s="1"/>
      <c r="Q1" s="1"/>
    </row>
    <row r="2" spans="1:17" ht="29.4" thickTop="1" x14ac:dyDescent="0.3">
      <c r="A2" s="1"/>
      <c r="B2" s="2"/>
      <c r="C2" s="8" t="s">
        <v>1</v>
      </c>
      <c r="D2" s="9" t="s">
        <v>2</v>
      </c>
      <c r="E2" s="9" t="s">
        <v>3</v>
      </c>
      <c r="F2" s="10" t="s">
        <v>4</v>
      </c>
      <c r="G2" s="11" t="s">
        <v>5</v>
      </c>
      <c r="H2" s="9" t="s">
        <v>6</v>
      </c>
      <c r="I2" s="12" t="s">
        <v>7</v>
      </c>
      <c r="J2" s="13" t="s">
        <v>8</v>
      </c>
      <c r="K2" s="14" t="s">
        <v>9</v>
      </c>
      <c r="L2" s="15" t="s">
        <v>10</v>
      </c>
      <c r="M2" s="15" t="s">
        <v>11</v>
      </c>
      <c r="N2" s="14" t="s">
        <v>12</v>
      </c>
      <c r="O2" s="9" t="s">
        <v>13</v>
      </c>
      <c r="P2" s="9" t="s">
        <v>14</v>
      </c>
      <c r="Q2" s="16" t="s">
        <v>15</v>
      </c>
    </row>
    <row r="3" spans="1:17" x14ac:dyDescent="0.3">
      <c r="A3" s="1"/>
      <c r="B3" s="2"/>
      <c r="C3" s="17"/>
      <c r="D3" s="17"/>
      <c r="E3" s="17"/>
      <c r="F3" s="18"/>
      <c r="G3" s="19"/>
      <c r="H3" s="17"/>
      <c r="I3" s="20"/>
      <c r="J3" s="21"/>
      <c r="K3" s="22"/>
      <c r="L3" s="23"/>
      <c r="M3" s="23"/>
      <c r="N3" s="22"/>
      <c r="O3" s="17"/>
      <c r="P3" s="17"/>
      <c r="Q3" s="17"/>
    </row>
    <row r="4" spans="1:17" ht="31.2" x14ac:dyDescent="0.3">
      <c r="A4" s="1"/>
      <c r="B4" s="24" t="s">
        <v>16</v>
      </c>
      <c r="C4" s="25" t="s">
        <v>17</v>
      </c>
      <c r="D4" s="26" t="s">
        <v>18</v>
      </c>
      <c r="E4" s="26" t="s">
        <v>19</v>
      </c>
      <c r="F4" s="25" t="s">
        <v>20</v>
      </c>
      <c r="G4" s="26" t="s">
        <v>21</v>
      </c>
      <c r="H4" s="27" t="s">
        <v>22</v>
      </c>
      <c r="I4" s="28" t="s">
        <v>23</v>
      </c>
      <c r="J4" s="26" t="s">
        <v>24</v>
      </c>
      <c r="K4" s="29" t="s">
        <v>25</v>
      </c>
      <c r="L4" s="29" t="s">
        <v>26</v>
      </c>
      <c r="M4" s="29" t="s">
        <v>27</v>
      </c>
      <c r="N4" s="29" t="s">
        <v>28</v>
      </c>
      <c r="O4" s="30" t="s">
        <v>29</v>
      </c>
      <c r="P4" s="30" t="s">
        <v>30</v>
      </c>
      <c r="Q4" s="30" t="s">
        <v>31</v>
      </c>
    </row>
    <row r="5" spans="1:17" x14ac:dyDescent="0.3">
      <c r="A5" s="1"/>
      <c r="B5" s="1">
        <v>14648584</v>
      </c>
      <c r="C5" s="31">
        <v>4514</v>
      </c>
      <c r="D5" s="32" t="s">
        <v>32</v>
      </c>
      <c r="E5" s="33"/>
      <c r="F5" s="31" t="s">
        <v>33</v>
      </c>
      <c r="G5" s="33" t="s">
        <v>34</v>
      </c>
      <c r="H5" s="33">
        <v>4</v>
      </c>
      <c r="I5" s="34">
        <v>8</v>
      </c>
      <c r="J5" s="35">
        <v>40233</v>
      </c>
      <c r="K5" s="36">
        <v>110132</v>
      </c>
      <c r="L5" s="37">
        <v>4975</v>
      </c>
      <c r="M5" s="37">
        <v>3671</v>
      </c>
      <c r="N5" s="37">
        <v>9530</v>
      </c>
      <c r="O5" s="38">
        <f>L5/K5</f>
        <v>4.5173065049213673E-2</v>
      </c>
      <c r="P5" s="38">
        <f>M5/K5</f>
        <v>3.3332727999128321E-2</v>
      </c>
      <c r="Q5" s="39" t="str">
        <f>IF(H5=4,"Pie-Noir-Holstein",IF(H5=2,"Pie-Rouge-Holstein",IF(H5=50,"Normande",IF(H5=22,"Brown Swiss",""))))</f>
        <v>Pie-Noir-Holstein</v>
      </c>
    </row>
    <row r="6" spans="1:17" x14ac:dyDescent="0.3">
      <c r="A6" s="1"/>
      <c r="B6" s="1">
        <v>15118966</v>
      </c>
      <c r="C6" s="31" t="s">
        <v>35</v>
      </c>
      <c r="D6" s="32" t="s">
        <v>36</v>
      </c>
      <c r="E6" s="33"/>
      <c r="F6" s="31" t="s">
        <v>37</v>
      </c>
      <c r="G6" s="33" t="s">
        <v>38</v>
      </c>
      <c r="H6" s="33">
        <v>4</v>
      </c>
      <c r="I6" s="34">
        <v>9</v>
      </c>
      <c r="J6" s="35">
        <v>40823</v>
      </c>
      <c r="K6" s="36">
        <v>109335</v>
      </c>
      <c r="L6" s="37">
        <v>3570</v>
      </c>
      <c r="M6" s="37">
        <v>3143</v>
      </c>
      <c r="N6" s="37">
        <v>7703</v>
      </c>
      <c r="O6" s="38">
        <f>L6/K6</f>
        <v>3.2651941281382907E-2</v>
      </c>
      <c r="P6" s="38">
        <f>M6/K6</f>
        <v>2.8746513010472402E-2</v>
      </c>
      <c r="Q6" s="39" t="str">
        <f>IF(H6=4,"Pie-Noir-Holstein",IF(H6=2,"Pie-Rouge-Holstein",IF(H6=50,"Normande",IF(H6=22,"Brown Swiss",""))))</f>
        <v>Pie-Noir-Holstein</v>
      </c>
    </row>
    <row r="7" spans="1:17" x14ac:dyDescent="0.3">
      <c r="A7" s="1"/>
      <c r="B7" s="1">
        <v>14669453</v>
      </c>
      <c r="C7" s="31" t="s">
        <v>39</v>
      </c>
      <c r="D7" s="32" t="s">
        <v>40</v>
      </c>
      <c r="E7" s="33"/>
      <c r="F7" s="31" t="s">
        <v>41</v>
      </c>
      <c r="G7" s="33" t="s">
        <v>42</v>
      </c>
      <c r="H7" s="33">
        <v>2</v>
      </c>
      <c r="I7" s="34">
        <v>10</v>
      </c>
      <c r="J7" s="35">
        <v>40282</v>
      </c>
      <c r="K7" s="36">
        <v>108818</v>
      </c>
      <c r="L7" s="37">
        <v>4219</v>
      </c>
      <c r="M7" s="37">
        <v>3298</v>
      </c>
      <c r="N7" s="37">
        <v>8176</v>
      </c>
      <c r="O7" s="38">
        <f>L7/K7</f>
        <v>3.8771159183223367E-2</v>
      </c>
      <c r="P7" s="38">
        <f>M7/K7</f>
        <v>3.0307485893877852E-2</v>
      </c>
      <c r="Q7" s="39" t="str">
        <f>IF(H7=4,"Pie-Noir-Holstein",IF(H7=2,"Pie-Rouge-Holstein",IF(H7=50,"Normande",IF(H7=22,"Brown Swiss",""))))</f>
        <v>Pie-Rouge-Holstein</v>
      </c>
    </row>
    <row r="8" spans="1:17" x14ac:dyDescent="0.3">
      <c r="A8" s="1"/>
      <c r="B8" s="1">
        <v>14866140</v>
      </c>
      <c r="C8" s="31">
        <v>6064</v>
      </c>
      <c r="D8" s="32" t="s">
        <v>43</v>
      </c>
      <c r="E8" s="33"/>
      <c r="F8" s="31" t="s">
        <v>44</v>
      </c>
      <c r="G8" s="33" t="s">
        <v>45</v>
      </c>
      <c r="H8" s="33">
        <v>4</v>
      </c>
      <c r="I8" s="34">
        <v>9</v>
      </c>
      <c r="J8" s="35">
        <v>40450</v>
      </c>
      <c r="K8" s="36">
        <v>108724</v>
      </c>
      <c r="L8" s="37">
        <v>3858</v>
      </c>
      <c r="M8" s="37">
        <v>3335</v>
      </c>
      <c r="N8" s="37">
        <v>7874</v>
      </c>
      <c r="O8" s="38">
        <f>L8/K8</f>
        <v>3.5484345682645968E-2</v>
      </c>
      <c r="P8" s="38">
        <f>M8/K8</f>
        <v>3.0674000220742431E-2</v>
      </c>
      <c r="Q8" s="39" t="str">
        <f>IF(H8=4,"Pie-Noir-Holstein",IF(H8=2,"Pie-Rouge-Holstein",IF(H8=50,"Normande",IF(H8=22,"Brown Swiss",""))))</f>
        <v>Pie-Noir-Holstein</v>
      </c>
    </row>
    <row r="9" spans="1:17" x14ac:dyDescent="0.3">
      <c r="A9" s="1"/>
      <c r="B9" s="1">
        <v>15084385</v>
      </c>
      <c r="C9" s="31" t="s">
        <v>46</v>
      </c>
      <c r="D9" s="32" t="s">
        <v>47</v>
      </c>
      <c r="E9" s="33"/>
      <c r="F9" s="31" t="s">
        <v>48</v>
      </c>
      <c r="G9" s="33" t="s">
        <v>49</v>
      </c>
      <c r="H9" s="33">
        <v>4</v>
      </c>
      <c r="I9" s="34">
        <v>10</v>
      </c>
      <c r="J9" s="35">
        <v>40794</v>
      </c>
      <c r="K9" s="36">
        <v>108371</v>
      </c>
      <c r="L9" s="37">
        <v>3917</v>
      </c>
      <c r="M9" s="37">
        <v>3295</v>
      </c>
      <c r="N9" s="37">
        <v>7874</v>
      </c>
      <c r="O9" s="38">
        <f>L9/K9</f>
        <v>3.6144355962388464E-2</v>
      </c>
      <c r="P9" s="38">
        <f>M9/K9</f>
        <v>3.04048130957544E-2</v>
      </c>
      <c r="Q9" s="39" t="str">
        <f>IF(H9=4,"Pie-Noir-Holstein",IF(H9=2,"Pie-Rouge-Holstein",IF(H9=50,"Normande",IF(H9=22,"Brown Swiss",""))))</f>
        <v>Pie-Noir-Holstein</v>
      </c>
    </row>
    <row r="10" spans="1:17" x14ac:dyDescent="0.3">
      <c r="A10" s="1"/>
      <c r="B10" s="1">
        <v>15492924</v>
      </c>
      <c r="C10" s="31" t="s">
        <v>50</v>
      </c>
      <c r="D10" s="32" t="s">
        <v>51</v>
      </c>
      <c r="E10" s="33"/>
      <c r="F10" s="31" t="s">
        <v>52</v>
      </c>
      <c r="G10" s="33" t="s">
        <v>53</v>
      </c>
      <c r="H10" s="33">
        <v>4</v>
      </c>
      <c r="I10" s="34">
        <v>7</v>
      </c>
      <c r="J10" s="35">
        <v>41263</v>
      </c>
      <c r="K10" s="36">
        <v>108211</v>
      </c>
      <c r="L10" s="37">
        <v>4076</v>
      </c>
      <c r="M10" s="37">
        <v>3569</v>
      </c>
      <c r="N10" s="37">
        <v>8286</v>
      </c>
      <c r="O10" s="38">
        <f>L10/K10</f>
        <v>3.7667150289711765E-2</v>
      </c>
      <c r="P10" s="38">
        <f>M10/K10</f>
        <v>3.2981859515206401E-2</v>
      </c>
      <c r="Q10" s="39" t="str">
        <f>IF(H10=4,"Pie-Noir-Holstein",IF(H10=2,"Pie-Rouge-Holstein",IF(H10=50,"Normande",IF(H10=22,"Brown Swiss",""))))</f>
        <v>Pie-Noir-Holstein</v>
      </c>
    </row>
    <row r="11" spans="1:17" x14ac:dyDescent="0.3">
      <c r="A11" s="1"/>
      <c r="B11" s="1">
        <v>14780189</v>
      </c>
      <c r="C11" s="31" t="s">
        <v>54</v>
      </c>
      <c r="D11" s="32" t="s">
        <v>55</v>
      </c>
      <c r="E11" s="33"/>
      <c r="F11" s="31">
        <v>4814</v>
      </c>
      <c r="G11" s="33" t="s">
        <v>56</v>
      </c>
      <c r="H11" s="33">
        <v>4</v>
      </c>
      <c r="I11" s="34">
        <v>11</v>
      </c>
      <c r="J11" s="35">
        <v>40425</v>
      </c>
      <c r="K11" s="36">
        <v>107706</v>
      </c>
      <c r="L11" s="37">
        <v>4074</v>
      </c>
      <c r="M11" s="37">
        <v>3239</v>
      </c>
      <c r="N11" s="37">
        <v>7960</v>
      </c>
      <c r="O11" s="38">
        <f>L11/K11</f>
        <v>3.7825190797170075E-2</v>
      </c>
      <c r="P11" s="38">
        <f>M11/K11</f>
        <v>3.0072605054500212E-2</v>
      </c>
      <c r="Q11" s="39" t="str">
        <f>IF(H11=4,"Pie-Noir-Holstein",IF(H11=2,"Pie-Rouge-Holstein",IF(H11=50,"Normande",IF(H11=22,"Brown Swiss",""))))</f>
        <v>Pie-Noir-Holstein</v>
      </c>
    </row>
    <row r="12" spans="1:17" x14ac:dyDescent="0.3">
      <c r="A12" s="1"/>
      <c r="B12" s="1">
        <v>15805387</v>
      </c>
      <c r="C12" s="31" t="s">
        <v>57</v>
      </c>
      <c r="D12" s="32" t="s">
        <v>58</v>
      </c>
      <c r="E12" s="33"/>
      <c r="F12" s="31" t="s">
        <v>59</v>
      </c>
      <c r="G12" s="33" t="s">
        <v>60</v>
      </c>
      <c r="H12" s="33">
        <v>4</v>
      </c>
      <c r="I12" s="34">
        <v>7</v>
      </c>
      <c r="J12" s="35">
        <v>41634</v>
      </c>
      <c r="K12" s="36">
        <v>106430</v>
      </c>
      <c r="L12" s="37">
        <v>3056</v>
      </c>
      <c r="M12" s="37">
        <v>2970</v>
      </c>
      <c r="N12" s="37">
        <v>6591</v>
      </c>
      <c r="O12" s="38">
        <f>L12/K12</f>
        <v>2.8713708540824955E-2</v>
      </c>
      <c r="P12" s="38">
        <f>M12/K12</f>
        <v>2.7905665695762472E-2</v>
      </c>
      <c r="Q12" s="39" t="str">
        <f>IF(H12=4,"Pie-Noir-Holstein",IF(H12=2,"Pie-Rouge-Holstein",IF(H12=50,"Normande",IF(H12=22,"Brown Swiss",""))))</f>
        <v>Pie-Noir-Holstein</v>
      </c>
    </row>
    <row r="13" spans="1:17" x14ac:dyDescent="0.3">
      <c r="A13" s="1"/>
      <c r="B13" s="1">
        <v>15201773</v>
      </c>
      <c r="C13" s="31">
        <v>2234</v>
      </c>
      <c r="D13" s="32" t="s">
        <v>61</v>
      </c>
      <c r="E13" s="33"/>
      <c r="F13" s="31" t="s">
        <v>62</v>
      </c>
      <c r="G13" s="33" t="s">
        <v>63</v>
      </c>
      <c r="H13" s="33">
        <v>4</v>
      </c>
      <c r="I13" s="34">
        <v>9</v>
      </c>
      <c r="J13" s="35">
        <v>40925</v>
      </c>
      <c r="K13" s="36">
        <v>106423</v>
      </c>
      <c r="L13" s="37">
        <v>3769</v>
      </c>
      <c r="M13" s="37">
        <v>3169</v>
      </c>
      <c r="N13" s="37">
        <v>7741</v>
      </c>
      <c r="O13" s="38">
        <f>L13/K13</f>
        <v>3.5415276772878042E-2</v>
      </c>
      <c r="P13" s="38">
        <f>M13/K13</f>
        <v>2.9777397742969097E-2</v>
      </c>
      <c r="Q13" s="39" t="str">
        <f>IF(H13=4,"Pie-Noir-Holstein",IF(H13=2,"Pie-Rouge-Holstein",IF(H13=50,"Normande",IF(H13=22,"Brown Swiss",""))))</f>
        <v>Pie-Noir-Holstein</v>
      </c>
    </row>
    <row r="14" spans="1:17" x14ac:dyDescent="0.3">
      <c r="A14" s="1"/>
      <c r="B14" s="1">
        <v>15383194</v>
      </c>
      <c r="C14" s="31" t="s">
        <v>64</v>
      </c>
      <c r="D14" s="32" t="s">
        <v>65</v>
      </c>
      <c r="E14" s="33"/>
      <c r="F14" s="31" t="s">
        <v>66</v>
      </c>
      <c r="G14" s="33" t="s">
        <v>67</v>
      </c>
      <c r="H14" s="33">
        <v>4</v>
      </c>
      <c r="I14" s="34">
        <v>8</v>
      </c>
      <c r="J14" s="35">
        <v>41147</v>
      </c>
      <c r="K14" s="36">
        <v>106209</v>
      </c>
      <c r="L14" s="37">
        <v>4054</v>
      </c>
      <c r="M14" s="37">
        <v>3087</v>
      </c>
      <c r="N14" s="37">
        <v>8050</v>
      </c>
      <c r="O14" s="38">
        <f>L14/K14</f>
        <v>3.8170023256032914E-2</v>
      </c>
      <c r="P14" s="38">
        <f>M14/K14</f>
        <v>2.906533344631811E-2</v>
      </c>
      <c r="Q14" s="39" t="str">
        <f>IF(H14=4,"Pie-Noir-Holstein",IF(H14=2,"Pie-Rouge-Holstein",IF(H14=50,"Normande",IF(H14=22,"Brown Swiss",""))))</f>
        <v>Pie-Noir-Holstein</v>
      </c>
    </row>
    <row r="15" spans="1:17" x14ac:dyDescent="0.3">
      <c r="A15" s="1"/>
      <c r="B15" s="1">
        <v>14605901</v>
      </c>
      <c r="C15" s="31" t="s">
        <v>68</v>
      </c>
      <c r="D15" s="32" t="s">
        <v>69</v>
      </c>
      <c r="E15" s="33"/>
      <c r="F15" s="31" t="s">
        <v>70</v>
      </c>
      <c r="G15" s="33" t="s">
        <v>71</v>
      </c>
      <c r="H15" s="33">
        <v>4</v>
      </c>
      <c r="I15" s="34">
        <v>10</v>
      </c>
      <c r="J15" s="35">
        <v>40218</v>
      </c>
      <c r="K15" s="36">
        <v>106150</v>
      </c>
      <c r="L15" s="37">
        <v>3627</v>
      </c>
      <c r="M15" s="37">
        <v>3113</v>
      </c>
      <c r="N15" s="37">
        <v>7374</v>
      </c>
      <c r="O15" s="38">
        <f>L15/K15</f>
        <v>3.4168629298162979E-2</v>
      </c>
      <c r="P15" s="38">
        <f>M15/K15</f>
        <v>2.9326424870466321E-2</v>
      </c>
      <c r="Q15" s="39" t="str">
        <f>IF(H15=4,"Pie-Noir-Holstein",IF(H15=2,"Pie-Rouge-Holstein",IF(H15=50,"Normande",IF(H15=22,"Brown Swiss",""))))</f>
        <v>Pie-Noir-Holstein</v>
      </c>
    </row>
    <row r="16" spans="1:17" x14ac:dyDescent="0.3">
      <c r="A16" s="1"/>
      <c r="B16" s="1">
        <v>15160405</v>
      </c>
      <c r="C16" s="31" t="s">
        <v>72</v>
      </c>
      <c r="D16" s="32" t="s">
        <v>73</v>
      </c>
      <c r="E16" s="33"/>
      <c r="F16" s="31" t="s">
        <v>74</v>
      </c>
      <c r="G16" s="33" t="s">
        <v>75</v>
      </c>
      <c r="H16" s="33">
        <v>4</v>
      </c>
      <c r="I16" s="34">
        <v>9</v>
      </c>
      <c r="J16" s="35">
        <v>40881</v>
      </c>
      <c r="K16" s="36">
        <v>105987</v>
      </c>
      <c r="L16" s="37">
        <v>3702</v>
      </c>
      <c r="M16" s="37">
        <v>3297</v>
      </c>
      <c r="N16" s="37">
        <v>7967</v>
      </c>
      <c r="O16" s="38">
        <f>L16/K16</f>
        <v>3.4928812024116164E-2</v>
      </c>
      <c r="P16" s="38">
        <f>M16/K16</f>
        <v>3.1107588666534576E-2</v>
      </c>
      <c r="Q16" s="39" t="str">
        <f>IF(H16=4,"Pie-Noir-Holstein",IF(H16=2,"Pie-Rouge-Holstein",IF(H16=50,"Normande",IF(H16=22,"Brown Swiss",""))))</f>
        <v>Pie-Noir-Holstein</v>
      </c>
    </row>
    <row r="17" spans="1:17" x14ac:dyDescent="0.3">
      <c r="A17" s="1"/>
      <c r="B17" s="1">
        <v>14840928</v>
      </c>
      <c r="C17" s="31">
        <v>5293</v>
      </c>
      <c r="D17" s="32" t="s">
        <v>76</v>
      </c>
      <c r="E17" s="33"/>
      <c r="F17" s="31"/>
      <c r="G17" s="33" t="s">
        <v>77</v>
      </c>
      <c r="H17" s="33">
        <v>4</v>
      </c>
      <c r="I17" s="34">
        <v>7</v>
      </c>
      <c r="J17" s="35">
        <v>40508</v>
      </c>
      <c r="K17" s="36">
        <v>105915</v>
      </c>
      <c r="L17" s="37">
        <v>3600</v>
      </c>
      <c r="M17" s="37">
        <v>3332</v>
      </c>
      <c r="N17" s="37">
        <v>7523</v>
      </c>
      <c r="O17" s="38">
        <f>L17/K17</f>
        <v>3.3989519898031444E-2</v>
      </c>
      <c r="P17" s="38">
        <f>M17/K17</f>
        <v>3.1459188972289102E-2</v>
      </c>
      <c r="Q17" s="39" t="str">
        <f>IF(H17=4,"Pie-Noir-Holstein",IF(H17=2,"Pie-Rouge-Holstein",IF(H17=50,"Normande",IF(H17=22,"Brown Swiss",""))))</f>
        <v>Pie-Noir-Holstein</v>
      </c>
    </row>
    <row r="18" spans="1:17" x14ac:dyDescent="0.3">
      <c r="A18" s="1"/>
      <c r="B18" s="1">
        <v>14767224</v>
      </c>
      <c r="C18" s="31" t="s">
        <v>78</v>
      </c>
      <c r="D18" s="32" t="s">
        <v>79</v>
      </c>
      <c r="E18" s="33"/>
      <c r="F18" s="31" t="s">
        <v>80</v>
      </c>
      <c r="G18" s="33" t="s">
        <v>81</v>
      </c>
      <c r="H18" s="33">
        <v>4</v>
      </c>
      <c r="I18" s="34">
        <v>10</v>
      </c>
      <c r="J18" s="35">
        <v>40405</v>
      </c>
      <c r="K18" s="36">
        <v>105859</v>
      </c>
      <c r="L18" s="37">
        <v>3551</v>
      </c>
      <c r="M18" s="37">
        <v>3343</v>
      </c>
      <c r="N18" s="37">
        <v>7438</v>
      </c>
      <c r="O18" s="38">
        <f>L18/K18</f>
        <v>3.3544620674671025E-2</v>
      </c>
      <c r="P18" s="38">
        <f>M18/K18</f>
        <v>3.1579742865509783E-2</v>
      </c>
      <c r="Q18" s="39" t="str">
        <f>IF(H18=4,"Pie-Noir-Holstein",IF(H18=2,"Pie-Rouge-Holstein",IF(H18=50,"Normande",IF(H18=22,"Brown Swiss",""))))</f>
        <v>Pie-Noir-Holstein</v>
      </c>
    </row>
    <row r="19" spans="1:17" x14ac:dyDescent="0.3">
      <c r="A19" s="1"/>
      <c r="B19" s="1">
        <v>15312733</v>
      </c>
      <c r="C19" s="31">
        <v>6008</v>
      </c>
      <c r="D19" s="32" t="s">
        <v>82</v>
      </c>
      <c r="E19" s="33"/>
      <c r="F19" s="31" t="s">
        <v>83</v>
      </c>
      <c r="G19" s="33" t="s">
        <v>84</v>
      </c>
      <c r="H19" s="33">
        <v>4</v>
      </c>
      <c r="I19" s="34">
        <v>7</v>
      </c>
      <c r="J19" s="35">
        <v>41035</v>
      </c>
      <c r="K19" s="36">
        <v>105560</v>
      </c>
      <c r="L19" s="37">
        <v>3562</v>
      </c>
      <c r="M19" s="37">
        <v>3134</v>
      </c>
      <c r="N19" s="37">
        <v>7600</v>
      </c>
      <c r="O19" s="38">
        <f>L19/K19</f>
        <v>3.3743842364532019E-2</v>
      </c>
      <c r="P19" s="38">
        <f>M19/K19</f>
        <v>2.968927624100038E-2</v>
      </c>
      <c r="Q19" s="39" t="str">
        <f>IF(H19=4,"Pie-Noir-Holstein",IF(H19=2,"Pie-Rouge-Holstein",IF(H19=50,"Normande",IF(H19=22,"Brown Swiss",""))))</f>
        <v>Pie-Noir-Holstein</v>
      </c>
    </row>
    <row r="20" spans="1:17" x14ac:dyDescent="0.3">
      <c r="A20" s="1"/>
      <c r="B20" s="1">
        <v>13927754</v>
      </c>
      <c r="C20" s="31" t="s">
        <v>85</v>
      </c>
      <c r="D20" s="32" t="s">
        <v>86</v>
      </c>
      <c r="E20" s="33"/>
      <c r="F20" s="31" t="s">
        <v>87</v>
      </c>
      <c r="G20" s="33" t="s">
        <v>88</v>
      </c>
      <c r="H20" s="33">
        <v>22</v>
      </c>
      <c r="I20" s="34">
        <v>12</v>
      </c>
      <c r="J20" s="35">
        <v>39547</v>
      </c>
      <c r="K20" s="36">
        <v>105002</v>
      </c>
      <c r="L20" s="37">
        <v>4031</v>
      </c>
      <c r="M20" s="37">
        <v>3028</v>
      </c>
      <c r="N20" s="37">
        <v>7590</v>
      </c>
      <c r="O20" s="38">
        <f>L20/K20</f>
        <v>3.838974495723891E-2</v>
      </c>
      <c r="P20" s="38">
        <f>M20/K20</f>
        <v>2.8837545951505686E-2</v>
      </c>
      <c r="Q20" s="39" t="str">
        <f>IF(H20=4,"Pie-Noir-Holstein",IF(H20=2,"Pie-Rouge-Holstein",IF(H20=50,"Normande",IF(H20=22,"Brown Swiss",""))))</f>
        <v>Brown Swiss</v>
      </c>
    </row>
    <row r="21" spans="1:17" x14ac:dyDescent="0.3">
      <c r="A21" s="1"/>
      <c r="B21" s="1">
        <v>14950753</v>
      </c>
      <c r="C21" s="31">
        <v>3344</v>
      </c>
      <c r="D21" s="32" t="s">
        <v>89</v>
      </c>
      <c r="E21" s="33"/>
      <c r="F21" s="31" t="s">
        <v>90</v>
      </c>
      <c r="G21" s="33" t="s">
        <v>91</v>
      </c>
      <c r="H21" s="33">
        <v>4</v>
      </c>
      <c r="I21" s="34">
        <v>8</v>
      </c>
      <c r="J21" s="35">
        <v>40617</v>
      </c>
      <c r="K21" s="36">
        <v>104615</v>
      </c>
      <c r="L21" s="37">
        <v>3668</v>
      </c>
      <c r="M21" s="37">
        <v>2959</v>
      </c>
      <c r="N21" s="37">
        <v>7380</v>
      </c>
      <c r="O21" s="38">
        <f>L21/K21</f>
        <v>3.5061893609902979E-2</v>
      </c>
      <c r="P21" s="38">
        <f>M21/K21</f>
        <v>2.8284662811260335E-2</v>
      </c>
      <c r="Q21" s="39" t="str">
        <f>IF(H21=4,"Pie-Noir-Holstein",IF(H21=2,"Pie-Rouge-Holstein",IF(H21=50,"Normande",IF(H21=22,"Brown Swiss",""))))</f>
        <v>Pie-Noir-Holstein</v>
      </c>
    </row>
    <row r="22" spans="1:17" x14ac:dyDescent="0.3">
      <c r="A22" s="1"/>
      <c r="B22" s="1">
        <v>15388084</v>
      </c>
      <c r="C22" s="31" t="s">
        <v>92</v>
      </c>
      <c r="D22" s="32" t="s">
        <v>93</v>
      </c>
      <c r="E22" s="33"/>
      <c r="F22" s="31" t="s">
        <v>94</v>
      </c>
      <c r="G22" s="33" t="s">
        <v>67</v>
      </c>
      <c r="H22" s="33">
        <v>4</v>
      </c>
      <c r="I22" s="34">
        <v>7</v>
      </c>
      <c r="J22" s="35">
        <v>41156</v>
      </c>
      <c r="K22" s="36">
        <v>104578</v>
      </c>
      <c r="L22" s="37">
        <v>4002</v>
      </c>
      <c r="M22" s="37">
        <v>3250</v>
      </c>
      <c r="N22" s="37">
        <v>7984</v>
      </c>
      <c r="O22" s="38">
        <f>L22/K22</f>
        <v>3.8268086978140721E-2</v>
      </c>
      <c r="P22" s="38">
        <f>M22/K22</f>
        <v>3.1077282028724972E-2</v>
      </c>
      <c r="Q22" s="39" t="str">
        <f>IF(H22=4,"Pie-Noir-Holstein",IF(H22=2,"Pie-Rouge-Holstein",IF(H22=50,"Normande",IF(H22=22,"Brown Swiss",""))))</f>
        <v>Pie-Noir-Holstein</v>
      </c>
    </row>
    <row r="23" spans="1:17" x14ac:dyDescent="0.3">
      <c r="A23" s="1"/>
      <c r="B23" s="1">
        <v>14793898</v>
      </c>
      <c r="C23" s="31" t="s">
        <v>95</v>
      </c>
      <c r="D23" s="32" t="s">
        <v>96</v>
      </c>
      <c r="E23" s="33"/>
      <c r="F23" s="31" t="s">
        <v>97</v>
      </c>
      <c r="G23" s="33" t="s">
        <v>98</v>
      </c>
      <c r="H23" s="33">
        <v>4</v>
      </c>
      <c r="I23" s="34">
        <v>9</v>
      </c>
      <c r="J23" s="35">
        <v>40445</v>
      </c>
      <c r="K23" s="36">
        <v>104468</v>
      </c>
      <c r="L23" s="37">
        <v>4778</v>
      </c>
      <c r="M23" s="37">
        <v>3592</v>
      </c>
      <c r="N23" s="37">
        <v>8801</v>
      </c>
      <c r="O23" s="38">
        <f>L23/K23</f>
        <v>4.5736493471685111E-2</v>
      </c>
      <c r="P23" s="38">
        <f>M23/K23</f>
        <v>3.4383734732166785E-2</v>
      </c>
      <c r="Q23" s="39" t="str">
        <f>IF(H23=4,"Pie-Noir-Holstein",IF(H23=2,"Pie-Rouge-Holstein",IF(H23=50,"Normande",IF(H23=22,"Brown Swiss",""))))</f>
        <v>Pie-Noir-Holstein</v>
      </c>
    </row>
    <row r="24" spans="1:17" x14ac:dyDescent="0.3">
      <c r="A24" s="1"/>
      <c r="B24" s="1">
        <v>14027710</v>
      </c>
      <c r="C24" s="31" t="s">
        <v>99</v>
      </c>
      <c r="D24" s="32" t="s">
        <v>100</v>
      </c>
      <c r="E24" s="33"/>
      <c r="F24" s="31" t="s">
        <v>101</v>
      </c>
      <c r="G24" s="33" t="s">
        <v>71</v>
      </c>
      <c r="H24" s="33">
        <v>4</v>
      </c>
      <c r="I24" s="34">
        <v>11</v>
      </c>
      <c r="J24" s="35">
        <v>39900</v>
      </c>
      <c r="K24" s="36">
        <v>104102</v>
      </c>
      <c r="L24" s="37">
        <v>4281</v>
      </c>
      <c r="M24" s="37">
        <v>3410</v>
      </c>
      <c r="N24" s="37">
        <v>8130</v>
      </c>
      <c r="O24" s="38">
        <f>L24/K24</f>
        <v>4.1123129238631345E-2</v>
      </c>
      <c r="P24" s="38">
        <f>M24/K24</f>
        <v>3.2756335132850471E-2</v>
      </c>
      <c r="Q24" s="39" t="str">
        <f>IF(H24=4,"Pie-Noir-Holstein",IF(H24=2,"Pie-Rouge-Holstein",IF(H24=50,"Normande",IF(H24=22,"Brown Swiss",""))))</f>
        <v>Pie-Noir-Holstein</v>
      </c>
    </row>
    <row r="25" spans="1:17" x14ac:dyDescent="0.3">
      <c r="A25" s="1"/>
      <c r="B25" s="1">
        <v>14958393</v>
      </c>
      <c r="C25" s="31" t="s">
        <v>102</v>
      </c>
      <c r="D25" s="32" t="s">
        <v>103</v>
      </c>
      <c r="E25" s="33"/>
      <c r="F25" s="31" t="s">
        <v>104</v>
      </c>
      <c r="G25" s="33" t="s">
        <v>75</v>
      </c>
      <c r="H25" s="33">
        <v>4</v>
      </c>
      <c r="I25" s="34">
        <v>8</v>
      </c>
      <c r="J25" s="35">
        <v>40627</v>
      </c>
      <c r="K25" s="36">
        <v>103783</v>
      </c>
      <c r="L25" s="37">
        <v>2916</v>
      </c>
      <c r="M25" s="37">
        <v>2988</v>
      </c>
      <c r="N25" s="37">
        <v>6528</v>
      </c>
      <c r="O25" s="38">
        <f>L25/K25</f>
        <v>2.8097087191543895E-2</v>
      </c>
      <c r="P25" s="38">
        <f>M25/K25</f>
        <v>2.8790842430841273E-2</v>
      </c>
      <c r="Q25" s="39" t="str">
        <f>IF(H25=4,"Pie-Noir-Holstein",IF(H25=2,"Pie-Rouge-Holstein",IF(H25=50,"Normande",IF(H25=22,"Brown Swiss",""))))</f>
        <v>Pie-Noir-Holstein</v>
      </c>
    </row>
    <row r="26" spans="1:17" x14ac:dyDescent="0.3">
      <c r="A26" s="1"/>
      <c r="B26" s="1">
        <v>14243543</v>
      </c>
      <c r="C26" s="31" t="s">
        <v>105</v>
      </c>
      <c r="D26" s="32" t="s">
        <v>106</v>
      </c>
      <c r="E26" s="33"/>
      <c r="F26" s="31" t="s">
        <v>107</v>
      </c>
      <c r="G26" s="33" t="s">
        <v>108</v>
      </c>
      <c r="H26" s="33">
        <v>4</v>
      </c>
      <c r="I26" s="34">
        <v>10</v>
      </c>
      <c r="J26" s="35">
        <v>39998</v>
      </c>
      <c r="K26" s="36">
        <v>103566</v>
      </c>
      <c r="L26" s="37">
        <v>4322</v>
      </c>
      <c r="M26" s="37">
        <v>3243</v>
      </c>
      <c r="N26" s="37">
        <v>8295</v>
      </c>
      <c r="O26" s="38">
        <f>L26/K26</f>
        <v>4.1731842496572233E-2</v>
      </c>
      <c r="P26" s="38">
        <f>M26/K26</f>
        <v>3.131336539018597E-2</v>
      </c>
      <c r="Q26" s="39" t="str">
        <f>IF(H26=4,"Pie-Noir-Holstein",IF(H26=2,"Pie-Rouge-Holstein",IF(H26=50,"Normande",IF(H26=22,"Brown Swiss",""))))</f>
        <v>Pie-Noir-Holstein</v>
      </c>
    </row>
    <row r="27" spans="1:17" x14ac:dyDescent="0.3">
      <c r="A27" s="1"/>
      <c r="B27" s="1">
        <v>15860137</v>
      </c>
      <c r="C27" s="31" t="s">
        <v>109</v>
      </c>
      <c r="D27" s="32" t="s">
        <v>110</v>
      </c>
      <c r="E27" s="33"/>
      <c r="F27" s="31" t="s">
        <v>111</v>
      </c>
      <c r="G27" s="33" t="s">
        <v>112</v>
      </c>
      <c r="H27" s="33">
        <v>4</v>
      </c>
      <c r="I27" s="34">
        <v>7</v>
      </c>
      <c r="J27" s="35">
        <v>41502</v>
      </c>
      <c r="K27" s="36">
        <v>102339</v>
      </c>
      <c r="L27" s="37">
        <v>3412</v>
      </c>
      <c r="M27" s="37">
        <v>2872</v>
      </c>
      <c r="N27" s="37">
        <v>7051</v>
      </c>
      <c r="O27" s="38">
        <f>L27/K27</f>
        <v>3.3340173345449926E-2</v>
      </c>
      <c r="P27" s="38">
        <f>M27/K27</f>
        <v>2.8063592569792552E-2</v>
      </c>
      <c r="Q27" s="39" t="str">
        <f>IF(H27=4,"Pie-Noir-Holstein",IF(H27=2,"Pie-Rouge-Holstein",IF(H27=50,"Normande",IF(H27=22,"Brown Swiss",""))))</f>
        <v>Pie-Noir-Holstein</v>
      </c>
    </row>
    <row r="28" spans="1:17" x14ac:dyDescent="0.3">
      <c r="A28" s="1"/>
      <c r="B28" s="1">
        <v>13892217</v>
      </c>
      <c r="C28" s="31">
        <v>7903</v>
      </c>
      <c r="D28" s="32" t="s">
        <v>113</v>
      </c>
      <c r="E28" s="33"/>
      <c r="F28" s="31" t="s">
        <v>114</v>
      </c>
      <c r="G28" s="33" t="s">
        <v>115</v>
      </c>
      <c r="H28" s="33">
        <v>4</v>
      </c>
      <c r="I28" s="34">
        <v>12</v>
      </c>
      <c r="J28" s="35">
        <v>39382</v>
      </c>
      <c r="K28" s="36">
        <v>101530</v>
      </c>
      <c r="L28" s="37">
        <v>3727</v>
      </c>
      <c r="M28" s="37">
        <v>3108</v>
      </c>
      <c r="N28" s="37">
        <v>7119</v>
      </c>
      <c r="O28" s="38">
        <f>L28/K28</f>
        <v>3.6708362060474738E-2</v>
      </c>
      <c r="P28" s="38">
        <f>M28/K28</f>
        <v>3.0611641879247514E-2</v>
      </c>
      <c r="Q28" s="39" t="str">
        <f>IF(H28=4,"Pie-Noir-Holstein",IF(H28=2,"Pie-Rouge-Holstein",IF(H28=50,"Normande",IF(H28=22,"Brown Swiss",""))))</f>
        <v>Pie-Noir-Holstein</v>
      </c>
    </row>
    <row r="29" spans="1:17" x14ac:dyDescent="0.3">
      <c r="A29" s="1"/>
      <c r="B29" s="1">
        <v>15134126</v>
      </c>
      <c r="C29" s="31">
        <v>2633</v>
      </c>
      <c r="D29" s="32" t="s">
        <v>116</v>
      </c>
      <c r="E29" s="33"/>
      <c r="F29" s="31">
        <v>1374</v>
      </c>
      <c r="G29" s="33" t="s">
        <v>117</v>
      </c>
      <c r="H29" s="33">
        <v>4</v>
      </c>
      <c r="I29" s="34">
        <v>7</v>
      </c>
      <c r="J29" s="35">
        <v>40848</v>
      </c>
      <c r="K29" s="36">
        <v>101357</v>
      </c>
      <c r="L29" s="37">
        <v>3513</v>
      </c>
      <c r="M29" s="37">
        <v>3366</v>
      </c>
      <c r="N29" s="37">
        <v>7123</v>
      </c>
      <c r="O29" s="38">
        <f>L29/K29</f>
        <v>3.465966830115335E-2</v>
      </c>
      <c r="P29" s="38">
        <f>M29/K29</f>
        <v>3.320934913227503E-2</v>
      </c>
      <c r="Q29" s="39" t="str">
        <f>IF(H29=4,"Pie-Noir-Holstein",IF(H29=2,"Pie-Rouge-Holstein",IF(H29=50,"Normande",IF(H29=22,"Brown Swiss",""))))</f>
        <v>Pie-Noir-Holstein</v>
      </c>
    </row>
    <row r="30" spans="1:17" x14ac:dyDescent="0.3">
      <c r="A30" s="1"/>
      <c r="B30" s="1">
        <v>14677343</v>
      </c>
      <c r="C30" s="31" t="s">
        <v>118</v>
      </c>
      <c r="D30" s="32" t="s">
        <v>119</v>
      </c>
      <c r="E30" s="33"/>
      <c r="F30" s="31" t="s">
        <v>120</v>
      </c>
      <c r="G30" s="33" t="s">
        <v>121</v>
      </c>
      <c r="H30" s="33">
        <v>4</v>
      </c>
      <c r="I30" s="34">
        <v>10</v>
      </c>
      <c r="J30" s="35">
        <v>40284</v>
      </c>
      <c r="K30" s="36">
        <v>101277</v>
      </c>
      <c r="L30" s="37">
        <v>3744</v>
      </c>
      <c r="M30" s="37">
        <v>3414</v>
      </c>
      <c r="N30" s="37">
        <v>7560</v>
      </c>
      <c r="O30" s="38">
        <f>L30/K30</f>
        <v>3.6967919665866877E-2</v>
      </c>
      <c r="P30" s="38">
        <f>M30/K30</f>
        <v>3.3709529310702334E-2</v>
      </c>
      <c r="Q30" s="39" t="str">
        <f>IF(H30=4,"Pie-Noir-Holstein",IF(H30=2,"Pie-Rouge-Holstein",IF(H30=50,"Normande",IF(H30=22,"Brown Swiss",""))))</f>
        <v>Pie-Noir-Holstein</v>
      </c>
    </row>
    <row r="31" spans="1:17" x14ac:dyDescent="0.3">
      <c r="A31" s="1"/>
      <c r="B31" s="1">
        <v>15538592</v>
      </c>
      <c r="C31" s="31" t="s">
        <v>122</v>
      </c>
      <c r="D31" s="32" t="s">
        <v>123</v>
      </c>
      <c r="E31" s="33"/>
      <c r="F31" s="31" t="s">
        <v>124</v>
      </c>
      <c r="G31" s="33" t="s">
        <v>125</v>
      </c>
      <c r="H31" s="33">
        <v>2</v>
      </c>
      <c r="I31" s="34">
        <v>9</v>
      </c>
      <c r="J31" s="35">
        <v>41321</v>
      </c>
      <c r="K31" s="36">
        <v>101198</v>
      </c>
      <c r="L31" s="37">
        <v>3866</v>
      </c>
      <c r="M31" s="37">
        <v>3428</v>
      </c>
      <c r="N31" s="37">
        <v>7912</v>
      </c>
      <c r="O31" s="38">
        <f>L31/K31</f>
        <v>3.8202336014545743E-2</v>
      </c>
      <c r="P31" s="38">
        <f>M31/K31</f>
        <v>3.3874187236901915E-2</v>
      </c>
      <c r="Q31" s="39" t="str">
        <f>IF(H31=4,"Pie-Noir-Holstein",IF(H31=2,"Pie-Rouge-Holstein",IF(H31=50,"Normande",IF(H31=22,"Brown Swiss",""))))</f>
        <v>Pie-Rouge-Holstein</v>
      </c>
    </row>
    <row r="32" spans="1:17" x14ac:dyDescent="0.3">
      <c r="A32" s="1"/>
      <c r="B32" s="1">
        <v>16187293</v>
      </c>
      <c r="C32" s="31" t="s">
        <v>126</v>
      </c>
      <c r="D32" s="32" t="s">
        <v>127</v>
      </c>
      <c r="E32" s="33"/>
      <c r="F32" s="31" t="s">
        <v>128</v>
      </c>
      <c r="G32" s="33" t="s">
        <v>129</v>
      </c>
      <c r="H32" s="33">
        <v>4</v>
      </c>
      <c r="I32" s="34">
        <v>10</v>
      </c>
      <c r="J32" s="35">
        <v>40824</v>
      </c>
      <c r="K32" s="36">
        <v>101127</v>
      </c>
      <c r="L32" s="37">
        <v>3563</v>
      </c>
      <c r="M32" s="37">
        <v>2980</v>
      </c>
      <c r="N32" s="37">
        <v>7284</v>
      </c>
      <c r="O32" s="38">
        <f>L32/K32</f>
        <v>3.5232924935971598E-2</v>
      </c>
      <c r="P32" s="38">
        <f>M32/K32</f>
        <v>2.9467896803029855E-2</v>
      </c>
      <c r="Q32" s="39" t="str">
        <f>IF(H32=4,"Pie-Noir-Holstein",IF(H32=2,"Pie-Rouge-Holstein",IF(H32=50,"Normande",IF(H32=22,"Brown Swiss",""))))</f>
        <v>Pie-Noir-Holstein</v>
      </c>
    </row>
    <row r="33" spans="1:17" x14ac:dyDescent="0.3">
      <c r="A33" s="1"/>
      <c r="B33" s="1">
        <v>15104893</v>
      </c>
      <c r="C33" s="31" t="s">
        <v>130</v>
      </c>
      <c r="D33" s="32" t="s">
        <v>131</v>
      </c>
      <c r="E33" s="33"/>
      <c r="F33" s="31" t="s">
        <v>132</v>
      </c>
      <c r="G33" s="33" t="s">
        <v>133</v>
      </c>
      <c r="H33" s="33">
        <v>4</v>
      </c>
      <c r="I33" s="34">
        <v>8</v>
      </c>
      <c r="J33" s="35">
        <v>40811</v>
      </c>
      <c r="K33" s="36">
        <v>101107</v>
      </c>
      <c r="L33" s="37">
        <v>3484</v>
      </c>
      <c r="M33" s="37">
        <v>3102</v>
      </c>
      <c r="N33" s="37">
        <v>7309</v>
      </c>
      <c r="O33" s="38">
        <f>L33/K33</f>
        <v>3.4458543918818675E-2</v>
      </c>
      <c r="P33" s="38">
        <f>M33/K33</f>
        <v>3.0680368322668065E-2</v>
      </c>
      <c r="Q33" s="39" t="str">
        <f>IF(H33=4,"Pie-Noir-Holstein",IF(H33=2,"Pie-Rouge-Holstein",IF(H33=50,"Normande",IF(H33=22,"Brown Swiss",""))))</f>
        <v>Pie-Noir-Holstein</v>
      </c>
    </row>
    <row r="34" spans="1:17" x14ac:dyDescent="0.3">
      <c r="A34" s="1"/>
      <c r="B34" s="1">
        <v>14875948</v>
      </c>
      <c r="C34" s="31">
        <v>2525</v>
      </c>
      <c r="D34" s="32" t="s">
        <v>134</v>
      </c>
      <c r="E34" s="33"/>
      <c r="F34" s="31" t="s">
        <v>135</v>
      </c>
      <c r="G34" s="33" t="s">
        <v>136</v>
      </c>
      <c r="H34" s="33">
        <v>4</v>
      </c>
      <c r="I34" s="34">
        <v>8</v>
      </c>
      <c r="J34" s="35">
        <v>40547</v>
      </c>
      <c r="K34" s="36">
        <v>100996</v>
      </c>
      <c r="L34" s="37">
        <v>3949</v>
      </c>
      <c r="M34" s="37">
        <v>3277</v>
      </c>
      <c r="N34" s="37">
        <v>7380</v>
      </c>
      <c r="O34" s="38">
        <f>L34/K34</f>
        <v>3.9100558437957941E-2</v>
      </c>
      <c r="P34" s="38">
        <f>M34/K34</f>
        <v>3.2446829577409006E-2</v>
      </c>
      <c r="Q34" s="39" t="str">
        <f>IF(H34=4,"Pie-Noir-Holstein",IF(H34=2,"Pie-Rouge-Holstein",IF(H34=50,"Normande",IF(H34=22,"Brown Swiss",""))))</f>
        <v>Pie-Noir-Holstein</v>
      </c>
    </row>
    <row r="35" spans="1:17" x14ac:dyDescent="0.3">
      <c r="A35" s="1"/>
      <c r="B35" s="1">
        <v>15128998</v>
      </c>
      <c r="C35" s="31" t="s">
        <v>137</v>
      </c>
      <c r="D35" s="32" t="s">
        <v>138</v>
      </c>
      <c r="E35" s="33"/>
      <c r="F35" s="31" t="s">
        <v>48</v>
      </c>
      <c r="G35" s="33" t="s">
        <v>49</v>
      </c>
      <c r="H35" s="33">
        <v>4</v>
      </c>
      <c r="I35" s="34">
        <v>9</v>
      </c>
      <c r="J35" s="35">
        <v>40839</v>
      </c>
      <c r="K35" s="36">
        <v>100827</v>
      </c>
      <c r="L35" s="37">
        <v>3089</v>
      </c>
      <c r="M35" s="37">
        <v>2830</v>
      </c>
      <c r="N35" s="37">
        <v>6582</v>
      </c>
      <c r="O35" s="38">
        <f>L35/K35</f>
        <v>3.0636635028315828E-2</v>
      </c>
      <c r="P35" s="38">
        <f>M35/K35</f>
        <v>2.8067878643617285E-2</v>
      </c>
      <c r="Q35" s="39" t="str">
        <f>IF(H35=4,"Pie-Noir-Holstein",IF(H35=2,"Pie-Rouge-Holstein",IF(H35=50,"Normande",IF(H35=22,"Brown Swiss",""))))</f>
        <v>Pie-Noir-Holstein</v>
      </c>
    </row>
    <row r="36" spans="1:17" x14ac:dyDescent="0.3">
      <c r="A36" s="1"/>
      <c r="B36" s="1">
        <v>13950036</v>
      </c>
      <c r="C36" s="31">
        <v>595</v>
      </c>
      <c r="D36" s="32" t="s">
        <v>139</v>
      </c>
      <c r="E36" s="33"/>
      <c r="F36" s="31" t="s">
        <v>140</v>
      </c>
      <c r="G36" s="33" t="s">
        <v>141</v>
      </c>
      <c r="H36" s="33">
        <v>4</v>
      </c>
      <c r="I36" s="34">
        <v>12</v>
      </c>
      <c r="J36" s="35">
        <v>39667</v>
      </c>
      <c r="K36" s="36">
        <v>100639</v>
      </c>
      <c r="L36" s="37">
        <v>3653</v>
      </c>
      <c r="M36" s="37">
        <v>3318</v>
      </c>
      <c r="N36" s="37">
        <v>7171</v>
      </c>
      <c r="O36" s="38">
        <f>L36/K36</f>
        <v>3.6298055425828951E-2</v>
      </c>
      <c r="P36" s="38">
        <f>M36/K36</f>
        <v>3.2969326006816443E-2</v>
      </c>
      <c r="Q36" s="39" t="str">
        <f>IF(H36=4,"Pie-Noir-Holstein",IF(H36=2,"Pie-Rouge-Holstein",IF(H36=50,"Normande",IF(H36=22,"Brown Swiss",""))))</f>
        <v>Pie-Noir-Holstein</v>
      </c>
    </row>
    <row r="37" spans="1:17" x14ac:dyDescent="0.3">
      <c r="A37" s="1"/>
      <c r="B37" s="1">
        <v>14787888</v>
      </c>
      <c r="C37" s="31">
        <v>1854</v>
      </c>
      <c r="D37" s="32" t="s">
        <v>142</v>
      </c>
      <c r="E37" s="33"/>
      <c r="F37" s="31" t="s">
        <v>143</v>
      </c>
      <c r="G37" s="33" t="s">
        <v>136</v>
      </c>
      <c r="H37" s="33">
        <v>4</v>
      </c>
      <c r="I37" s="34">
        <v>9</v>
      </c>
      <c r="J37" s="35">
        <v>40412</v>
      </c>
      <c r="K37" s="36">
        <v>100578</v>
      </c>
      <c r="L37" s="37">
        <v>3900</v>
      </c>
      <c r="M37" s="37">
        <v>3025</v>
      </c>
      <c r="N37" s="37">
        <v>7642</v>
      </c>
      <c r="O37" s="38">
        <f>L37/K37</f>
        <v>3.8775875439957051E-2</v>
      </c>
      <c r="P37" s="38">
        <f>M37/K37</f>
        <v>3.0076159796376942E-2</v>
      </c>
      <c r="Q37" s="39" t="str">
        <f>IF(H37=4,"Pie-Noir-Holstein",IF(H37=2,"Pie-Rouge-Holstein",IF(H37=50,"Normande",IF(H37=22,"Brown Swiss",""))))</f>
        <v>Pie-Noir-Holstein</v>
      </c>
    </row>
    <row r="38" spans="1:17" x14ac:dyDescent="0.3">
      <c r="A38" s="1"/>
      <c r="B38" s="1">
        <v>15623750</v>
      </c>
      <c r="C38" s="31" t="s">
        <v>144</v>
      </c>
      <c r="D38" s="32" t="s">
        <v>145</v>
      </c>
      <c r="E38" s="33"/>
      <c r="F38" s="31" t="s">
        <v>111</v>
      </c>
      <c r="G38" s="33" t="s">
        <v>60</v>
      </c>
      <c r="H38" s="33">
        <v>4</v>
      </c>
      <c r="I38" s="34">
        <v>9</v>
      </c>
      <c r="J38" s="35">
        <v>41396</v>
      </c>
      <c r="K38" s="36">
        <v>100500</v>
      </c>
      <c r="L38" s="37">
        <v>3722</v>
      </c>
      <c r="M38" s="37">
        <v>3129</v>
      </c>
      <c r="N38" s="37">
        <v>7744</v>
      </c>
      <c r="O38" s="38">
        <f>L38/K38</f>
        <v>3.7034825870646763E-2</v>
      </c>
      <c r="P38" s="38">
        <f>M38/K38</f>
        <v>3.1134328358208955E-2</v>
      </c>
      <c r="Q38" s="39" t="str">
        <f>IF(H38=4,"Pie-Noir-Holstein",IF(H38=2,"Pie-Rouge-Holstein",IF(H38=50,"Normande",IF(H38=22,"Brown Swiss",""))))</f>
        <v>Pie-Noir-Holstein</v>
      </c>
    </row>
    <row r="39" spans="1:17" x14ac:dyDescent="0.3">
      <c r="A39" s="1"/>
      <c r="B39" s="1">
        <v>16028964</v>
      </c>
      <c r="C39" s="31" t="s">
        <v>146</v>
      </c>
      <c r="D39" s="32" t="s">
        <v>147</v>
      </c>
      <c r="E39" s="33"/>
      <c r="F39" s="31" t="s">
        <v>148</v>
      </c>
      <c r="G39" s="33" t="s">
        <v>125</v>
      </c>
      <c r="H39" s="33">
        <v>4</v>
      </c>
      <c r="I39" s="34">
        <v>6</v>
      </c>
      <c r="J39" s="35">
        <v>41876</v>
      </c>
      <c r="K39" s="36">
        <v>100179</v>
      </c>
      <c r="L39" s="37">
        <v>2620</v>
      </c>
      <c r="M39" s="37">
        <v>2670</v>
      </c>
      <c r="N39" s="37">
        <v>6206</v>
      </c>
      <c r="O39" s="38">
        <f>L39/K39</f>
        <v>2.6153185797422613E-2</v>
      </c>
      <c r="P39" s="38">
        <f>M39/K39</f>
        <v>2.6652292396610069E-2</v>
      </c>
      <c r="Q39" s="39" t="str">
        <f>IF(H39=4,"Pie-Noir-Holstein",IF(H39=2,"Pie-Rouge-Holstein",IF(H39=50,"Normande",IF(H39=22,"Brown Swiss",""))))</f>
        <v>Pie-Noir-Holstein</v>
      </c>
    </row>
    <row r="40" spans="1:17" x14ac:dyDescent="0.3">
      <c r="A40" s="1"/>
      <c r="B40" s="1">
        <v>15043919</v>
      </c>
      <c r="C40" s="31" t="s">
        <v>149</v>
      </c>
      <c r="D40" s="32" t="s">
        <v>150</v>
      </c>
      <c r="E40" s="33"/>
      <c r="F40" s="31" t="s">
        <v>151</v>
      </c>
      <c r="G40" s="33" t="s">
        <v>152</v>
      </c>
      <c r="H40" s="33">
        <v>4</v>
      </c>
      <c r="I40" s="34">
        <v>10</v>
      </c>
      <c r="J40" s="35">
        <v>40723</v>
      </c>
      <c r="K40" s="36">
        <v>100086</v>
      </c>
      <c r="L40" s="37">
        <v>3636</v>
      </c>
      <c r="M40" s="37">
        <v>3113</v>
      </c>
      <c r="N40" s="37">
        <v>7355</v>
      </c>
      <c r="O40" s="38">
        <f>L40/K40</f>
        <v>3.6328757268748874E-2</v>
      </c>
      <c r="P40" s="38">
        <f>M40/K40</f>
        <v>3.110325120396459E-2</v>
      </c>
      <c r="Q40" s="39" t="str">
        <f>IF(H40=4,"Pie-Noir-Holstein",IF(H40=2,"Pie-Rouge-Holstein",IF(H40=50,"Normande",IF(H40=22,"Brown Swiss",""))))</f>
        <v>Pie-Noir-Holstein</v>
      </c>
    </row>
    <row r="41" spans="1:17" x14ac:dyDescent="0.3">
      <c r="A41" s="1"/>
      <c r="B41" s="1">
        <v>15496611</v>
      </c>
      <c r="C41" s="31" t="s">
        <v>153</v>
      </c>
      <c r="D41" s="32" t="s">
        <v>154</v>
      </c>
      <c r="E41" s="33"/>
      <c r="F41" s="31" t="s">
        <v>155</v>
      </c>
      <c r="G41" s="33" t="s">
        <v>75</v>
      </c>
      <c r="H41" s="33">
        <v>4</v>
      </c>
      <c r="I41" s="34">
        <v>8</v>
      </c>
      <c r="J41" s="35">
        <v>41281</v>
      </c>
      <c r="K41" s="36">
        <v>100056</v>
      </c>
      <c r="L41" s="37">
        <v>3183</v>
      </c>
      <c r="M41" s="37">
        <v>3068</v>
      </c>
      <c r="N41" s="37">
        <v>6972</v>
      </c>
      <c r="O41" s="38">
        <f>L41/K41</f>
        <v>3.1812185176301272E-2</v>
      </c>
      <c r="P41" s="38">
        <f>M41/K41</f>
        <v>3.0662828815863116E-2</v>
      </c>
      <c r="Q41" s="39" t="str">
        <f>IF(H41=4,"Pie-Noir-Holstein",IF(H41=2,"Pie-Rouge-Holstein",IF(H41=50,"Normande",IF(H41=22,"Brown Swiss",""))))</f>
        <v>Pie-Noir-Holstein</v>
      </c>
    </row>
    <row r="42" spans="1:17" x14ac:dyDescent="0.3">
      <c r="A42" s="1"/>
      <c r="B42" s="1">
        <v>14882808</v>
      </c>
      <c r="C42" s="31">
        <v>8770</v>
      </c>
      <c r="D42" s="32" t="s">
        <v>156</v>
      </c>
      <c r="E42" s="33"/>
      <c r="F42" s="31" t="s">
        <v>157</v>
      </c>
      <c r="G42" s="33" t="s">
        <v>158</v>
      </c>
      <c r="H42" s="33">
        <v>4</v>
      </c>
      <c r="I42" s="34">
        <v>10</v>
      </c>
      <c r="J42" s="35">
        <v>40550</v>
      </c>
      <c r="K42" s="36">
        <v>100047</v>
      </c>
      <c r="L42" s="37">
        <v>3568</v>
      </c>
      <c r="M42" s="37">
        <v>3005</v>
      </c>
      <c r="N42" s="37">
        <v>7143</v>
      </c>
      <c r="O42" s="38">
        <f>L42/K42</f>
        <v>3.5663238278009338E-2</v>
      </c>
      <c r="P42" s="38">
        <f>M42/K42</f>
        <v>3.0035883134926583E-2</v>
      </c>
      <c r="Q42" s="39" t="str">
        <f>IF(H42=4,"Pie-Noir-Holstein",IF(H42=2,"Pie-Rouge-Holstein",IF(H42=50,"Normande",IF(H42=22,"Brown Swiss",""))))</f>
        <v>Pie-Noir-Holstein</v>
      </c>
    </row>
    <row r="43" spans="1:17" x14ac:dyDescent="0.3">
      <c r="A43" s="1"/>
      <c r="B43" s="1"/>
      <c r="C43" s="4"/>
      <c r="D43" s="1"/>
      <c r="E43" s="1"/>
      <c r="F43" s="4"/>
      <c r="G43" s="1"/>
      <c r="H43" s="1"/>
      <c r="I43" s="6"/>
      <c r="J43" s="1"/>
      <c r="K43" s="1"/>
      <c r="L43" s="1"/>
      <c r="M43" s="1"/>
      <c r="N43" s="1"/>
      <c r="O43" s="1"/>
      <c r="P43" s="1"/>
      <c r="Q4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Desart</dc:creator>
  <cp:lastModifiedBy>Audrey Desart</cp:lastModifiedBy>
  <dcterms:created xsi:type="dcterms:W3CDTF">2024-04-05T07:46:57Z</dcterms:created>
  <dcterms:modified xsi:type="dcterms:W3CDTF">2024-04-05T07:48:14Z</dcterms:modified>
</cp:coreProperties>
</file>